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TA-FS1\Common\Economic &amp; Workforce Development\Sara Holmes\"/>
    </mc:Choice>
  </mc:AlternateContent>
  <xr:revisionPtr revIDLastSave="0" documentId="13_ncr:1_{451C147C-D03F-4D9E-A031-30E6AF66C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B78" i="1"/>
  <c r="B77" i="1" s="1"/>
  <c r="G6" i="1"/>
  <c r="G7" i="1" s="1"/>
  <c r="G19" i="1"/>
  <c r="G20" i="1" s="1"/>
  <c r="H7" i="1"/>
  <c r="G67" i="1"/>
  <c r="G60" i="1"/>
  <c r="G52" i="1"/>
  <c r="G44" i="1"/>
  <c r="G36" i="1"/>
  <c r="G28" i="1"/>
  <c r="G11" i="1"/>
  <c r="A73" i="1"/>
  <c r="H67" i="1"/>
  <c r="F67" i="1"/>
  <c r="C67" i="1"/>
  <c r="H60" i="1"/>
  <c r="F60" i="1"/>
  <c r="C60" i="1"/>
  <c r="H52" i="1"/>
  <c r="F52" i="1"/>
  <c r="C52" i="1"/>
  <c r="H44" i="1"/>
  <c r="F44" i="1"/>
  <c r="C44" i="1"/>
  <c r="H36" i="1"/>
  <c r="F36" i="1"/>
  <c r="C36" i="1"/>
  <c r="I36" i="1" s="1"/>
  <c r="H28" i="1"/>
  <c r="F28" i="1"/>
  <c r="C28" i="1"/>
  <c r="F20" i="1"/>
  <c r="C20" i="1"/>
  <c r="H20" i="1"/>
  <c r="H11" i="1"/>
  <c r="F11" i="1"/>
  <c r="C11" i="1"/>
  <c r="F7" i="1"/>
  <c r="C7" i="1"/>
  <c r="C71" i="1" l="1"/>
  <c r="B80" i="1"/>
  <c r="I67" i="1"/>
  <c r="I60" i="1"/>
  <c r="I44" i="1"/>
  <c r="I52" i="1"/>
  <c r="I20" i="1"/>
  <c r="I28" i="1"/>
  <c r="I11" i="1"/>
  <c r="G70" i="1"/>
  <c r="C70" i="1"/>
  <c r="F70" i="1"/>
  <c r="H70" i="1"/>
  <c r="I70" i="1" l="1"/>
  <c r="B81" i="1"/>
  <c r="F72" i="1"/>
  <c r="B82" i="1"/>
  <c r="C72" i="1"/>
  <c r="B83" i="1" l="1"/>
</calcChain>
</file>

<file path=xl/sharedStrings.xml><?xml version="1.0" encoding="utf-8"?>
<sst xmlns="http://schemas.openxmlformats.org/spreadsheetml/2006/main" count="57" uniqueCount="50">
  <si>
    <t>Notes</t>
  </si>
  <si>
    <t>Budget</t>
  </si>
  <si>
    <t>Expended
Funds</t>
  </si>
  <si>
    <t>Anticipated
Transactions</t>
  </si>
  <si>
    <t>12-00-20-546-68480-212000</t>
  </si>
  <si>
    <t xml:space="preserve"> </t>
  </si>
  <si>
    <t>212000 SUBTOTAL</t>
  </si>
  <si>
    <t>11-09-20-000-68410-234000 EWD</t>
  </si>
  <si>
    <t>CLASS TEMP NON-INST.</t>
  </si>
  <si>
    <t>234000 SUBTOTAL</t>
  </si>
  <si>
    <t>12-00-20-546-68480-300000</t>
  </si>
  <si>
    <t xml:space="preserve">BENEFITS </t>
  </si>
  <si>
    <t>300000 SUBTOTAL</t>
  </si>
  <si>
    <t>12-00-20-546-68480-439900</t>
  </si>
  <si>
    <t xml:space="preserve">SUPPLIES &amp; MATERIALS </t>
  </si>
  <si>
    <t>439900 SUBTOTAL</t>
  </si>
  <si>
    <t>12-00-20-546-68480-511000</t>
  </si>
  <si>
    <t>Staff Travel</t>
  </si>
  <si>
    <t>511000 SUBTOTAL</t>
  </si>
  <si>
    <t>12-00-20-546-68480-530000</t>
  </si>
  <si>
    <t>Consultant</t>
  </si>
  <si>
    <t>12-00-20-546-68480-573000</t>
  </si>
  <si>
    <t>Service Fee</t>
  </si>
  <si>
    <t>578000 SUBTOTAL</t>
  </si>
  <si>
    <t>12-00-20-546-68480-578000</t>
  </si>
  <si>
    <t>Software</t>
  </si>
  <si>
    <t>12-00-20-546-68480-640000</t>
  </si>
  <si>
    <t>Equipment</t>
  </si>
  <si>
    <t>TOTALS - Program</t>
  </si>
  <si>
    <t xml:space="preserve"> Ckpt GL</t>
  </si>
  <si>
    <t>Difference</t>
  </si>
  <si>
    <t>Balance</t>
  </si>
  <si>
    <t>System
Ref # (PO, BPO)</t>
  </si>
  <si>
    <t>Transaction
Date</t>
  </si>
  <si>
    <t>Grant Name
Fiscal Year
Manager</t>
  </si>
  <si>
    <t xml:space="preserve">Class Supervisor </t>
  </si>
  <si>
    <t>640000 SUBTOTAL</t>
  </si>
  <si>
    <t>573000 SUBTOTAL</t>
  </si>
  <si>
    <t>530000 SUBTOTAL</t>
  </si>
  <si>
    <t>Encumbered
Transactions</t>
  </si>
  <si>
    <t>Actual Available Grant Budget</t>
  </si>
  <si>
    <t>Total Grant</t>
  </si>
  <si>
    <t xml:space="preserve">Available for Direct Expenditures </t>
  </si>
  <si>
    <t xml:space="preserve">Indirect </t>
  </si>
  <si>
    <t>Difference in GL and Actual Available</t>
  </si>
  <si>
    <t>Prior Year Expenditures</t>
  </si>
  <si>
    <t>Current Available Balance</t>
  </si>
  <si>
    <t>Actual YTD</t>
  </si>
  <si>
    <t>Encumbered/Anticipated YTD</t>
  </si>
  <si>
    <t>Available
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</si>
</sst>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&quot;$&quot;* #,##0_);_(&quot;$&quot;* \(#,##0\);_(&quot;$&quot;* &quot;-&quot;??_);_(@_)"/>
    <numFmt numFmtId="166" formatCode="_(* #,##0_);_(* \(#,##0\);_(* &quot;-&quot;??_);_(@_)"/>
  </numFmts>
  <fonts count="14" x14ac:knownFonts="1">
    <font>
      <sz val="12"/>
      <name val="Book Antiqua"/>
      <family val="1"/>
    </font>
    <font>
      <sz val="12"/>
      <name val="Book Antiqua"/>
      <family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u/>
      <sz val="12"/>
      <color theme="10"/>
      <name val="Book Antiqua"/>
      <family val="1"/>
    </font>
    <font>
      <u/>
      <sz val="8"/>
      <color theme="10"/>
      <name val="Book Antiqua"/>
      <family val="1"/>
    </font>
    <font>
      <sz val="10"/>
      <color theme="4" tint="-0.249977111117893"/>
      <name val="Arial"/>
      <family val="2"/>
    </font>
    <font>
      <u val="singleAccounting"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3" fillId="2" borderId="1" xfId="2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13" fontId="3" fillId="0" borderId="0" xfId="2" applyNumberFormat="1" applyFont="1" applyFill="1" applyBorder="1" applyAlignment="1">
      <alignment horizontal="center" wrapText="1"/>
    </xf>
    <xf numFmtId="1" fontId="4" fillId="0" borderId="0" xfId="2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1" fontId="2" fillId="3" borderId="2" xfId="2" applyNumberFormat="1" applyFont="1" applyFill="1" applyBorder="1" applyAlignment="1">
      <alignment horizontal="left"/>
    </xf>
    <xf numFmtId="1" fontId="2" fillId="0" borderId="0" xfId="2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right"/>
    </xf>
    <xf numFmtId="49" fontId="5" fillId="0" borderId="0" xfId="2" applyNumberFormat="1" applyFont="1" applyFill="1" applyBorder="1" applyAlignment="1">
      <alignment horizontal="center"/>
    </xf>
    <xf numFmtId="43" fontId="5" fillId="0" borderId="0" xfId="1" applyFont="1" applyFill="1" applyBorder="1"/>
    <xf numFmtId="43" fontId="3" fillId="0" borderId="0" xfId="1" applyFont="1" applyFill="1" applyBorder="1"/>
    <xf numFmtId="44" fontId="3" fillId="0" borderId="0" xfId="2" applyFont="1" applyFill="1" applyBorder="1"/>
    <xf numFmtId="1" fontId="4" fillId="0" borderId="0" xfId="2" applyNumberFormat="1" applyFont="1" applyFill="1" applyBorder="1" applyAlignment="1">
      <alignment horizontal="left" vertical="top"/>
    </xf>
    <xf numFmtId="44" fontId="4" fillId="0" borderId="0" xfId="2" applyFont="1" applyFill="1" applyBorder="1"/>
    <xf numFmtId="0" fontId="2" fillId="3" borderId="3" xfId="2" applyNumberFormat="1" applyFont="1" applyFill="1" applyBorder="1" applyAlignment="1">
      <alignment horizontal="left" wrapText="1"/>
    </xf>
    <xf numFmtId="10" fontId="2" fillId="0" borderId="0" xfId="2" applyNumberFormat="1" applyFont="1" applyFill="1" applyBorder="1" applyAlignment="1">
      <alignment horizontal="left"/>
    </xf>
    <xf numFmtId="0" fontId="6" fillId="0" borderId="0" xfId="2" applyNumberFormat="1" applyFont="1" applyFill="1" applyBorder="1" applyAlignment="1">
      <alignment horizontal="left"/>
    </xf>
    <xf numFmtId="43" fontId="6" fillId="0" borderId="0" xfId="1" applyFont="1" applyFill="1" applyBorder="1"/>
    <xf numFmtId="164" fontId="6" fillId="0" borderId="0" xfId="2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>
      <alignment horizontal="center"/>
    </xf>
    <xf numFmtId="43" fontId="7" fillId="0" borderId="0" xfId="1" applyFont="1" applyFill="1" applyBorder="1"/>
    <xf numFmtId="1" fontId="6" fillId="0" borderId="0" xfId="2" applyNumberFormat="1" applyFont="1" applyFill="1" applyBorder="1" applyAlignment="1">
      <alignment horizontal="left" vertical="top"/>
    </xf>
    <xf numFmtId="44" fontId="6" fillId="0" borderId="0" xfId="2" applyFont="1" applyFill="1" applyBorder="1"/>
    <xf numFmtId="43" fontId="6" fillId="0" borderId="0" xfId="2" applyNumberFormat="1" applyFont="1" applyFill="1" applyBorder="1" applyAlignment="1">
      <alignment horizontal="left"/>
    </xf>
    <xf numFmtId="0" fontId="2" fillId="3" borderId="4" xfId="2" applyNumberFormat="1" applyFont="1" applyFill="1" applyBorder="1" applyAlignment="1">
      <alignment horizontal="left"/>
    </xf>
    <xf numFmtId="0" fontId="2" fillId="3" borderId="5" xfId="2" applyNumberFormat="1" applyFont="1" applyFill="1" applyBorder="1" applyAlignment="1">
      <alignment horizontal="left"/>
    </xf>
    <xf numFmtId="43" fontId="3" fillId="3" borderId="5" xfId="1" applyFont="1" applyFill="1" applyBorder="1"/>
    <xf numFmtId="164" fontId="3" fillId="3" borderId="5" xfId="2" applyNumberFormat="1" applyFont="1" applyFill="1" applyBorder="1" applyAlignment="1">
      <alignment horizontal="right"/>
    </xf>
    <xf numFmtId="49" fontId="3" fillId="3" borderId="5" xfId="2" applyNumberFormat="1" applyFont="1" applyFill="1" applyBorder="1" applyAlignment="1">
      <alignment horizontal="center"/>
    </xf>
    <xf numFmtId="1" fontId="2" fillId="0" borderId="0" xfId="2" applyNumberFormat="1" applyFont="1" applyFill="1" applyBorder="1" applyAlignment="1">
      <alignment horizontal="left" vertical="top"/>
    </xf>
    <xf numFmtId="44" fontId="2" fillId="0" borderId="0" xfId="2" applyFont="1" applyFill="1" applyBorder="1"/>
    <xf numFmtId="0" fontId="3" fillId="0" borderId="0" xfId="2" applyNumberFormat="1" applyFont="1" applyFill="1" applyBorder="1" applyAlignment="1">
      <alignment horizontal="left"/>
    </xf>
    <xf numFmtId="0" fontId="2" fillId="0" borderId="0" xfId="2" applyNumberFormat="1" applyFont="1" applyFill="1" applyBorder="1" applyAlignment="1">
      <alignment horizontal="left"/>
    </xf>
    <xf numFmtId="0" fontId="4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right"/>
    </xf>
    <xf numFmtId="49" fontId="3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43" fontId="3" fillId="0" borderId="0" xfId="1" applyFont="1" applyFill="1" applyBorder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2" applyNumberFormat="1" applyFont="1" applyFill="1" applyBorder="1"/>
    <xf numFmtId="1" fontId="3" fillId="3" borderId="3" xfId="2" applyNumberFormat="1" applyFont="1" applyFill="1" applyBorder="1" applyAlignment="1">
      <alignment horizontal="left"/>
    </xf>
    <xf numFmtId="43" fontId="3" fillId="0" borderId="0" xfId="2" applyNumberFormat="1" applyFont="1" applyFill="1" applyBorder="1"/>
    <xf numFmtId="0" fontId="2" fillId="0" borderId="7" xfId="2" applyNumberFormat="1" applyFont="1" applyFill="1" applyBorder="1" applyAlignment="1">
      <alignment horizontal="left"/>
    </xf>
    <xf numFmtId="0" fontId="2" fillId="3" borderId="3" xfId="2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43" fontId="6" fillId="0" borderId="0" xfId="1" applyFont="1" applyFill="1" applyBorder="1" applyAlignment="1">
      <alignment horizontal="right"/>
    </xf>
    <xf numFmtId="164" fontId="6" fillId="0" borderId="0" xfId="0" applyNumberFormat="1" applyFont="1" applyAlignment="1">
      <alignment horizontal="right"/>
    </xf>
    <xf numFmtId="44" fontId="7" fillId="0" borderId="0" xfId="2" applyFont="1" applyFill="1" applyBorder="1"/>
    <xf numFmtId="0" fontId="6" fillId="0" borderId="0" xfId="0" applyFont="1"/>
    <xf numFmtId="43" fontId="3" fillId="0" borderId="5" xfId="1" applyFont="1" applyFill="1" applyBorder="1"/>
    <xf numFmtId="44" fontId="5" fillId="0" borderId="0" xfId="2" applyFont="1" applyFill="1" applyBorder="1"/>
    <xf numFmtId="1" fontId="2" fillId="3" borderId="3" xfId="2" applyNumberFormat="1" applyFont="1" applyFill="1" applyBorder="1" applyAlignment="1">
      <alignment horizontal="left"/>
    </xf>
    <xf numFmtId="1" fontId="4" fillId="0" borderId="0" xfId="2" applyNumberFormat="1" applyFont="1" applyFill="1" applyBorder="1" applyAlignment="1">
      <alignment horizontal="left"/>
    </xf>
    <xf numFmtId="14" fontId="6" fillId="0" borderId="0" xfId="0" applyNumberFormat="1" applyFont="1"/>
    <xf numFmtId="164" fontId="6" fillId="0" borderId="0" xfId="0" applyNumberFormat="1" applyFont="1"/>
    <xf numFmtId="49" fontId="6" fillId="0" borderId="0" xfId="0" applyNumberFormat="1" applyFont="1" applyAlignment="1">
      <alignment horizontal="center"/>
    </xf>
    <xf numFmtId="164" fontId="5" fillId="3" borderId="5" xfId="2" applyNumberFormat="1" applyFont="1" applyFill="1" applyBorder="1" applyAlignment="1">
      <alignment horizontal="right"/>
    </xf>
    <xf numFmtId="49" fontId="5" fillId="3" borderId="5" xfId="2" applyNumberFormat="1" applyFont="1" applyFill="1" applyBorder="1" applyAlignment="1">
      <alignment horizontal="center"/>
    </xf>
    <xf numFmtId="43" fontId="3" fillId="3" borderId="5" xfId="1" applyFont="1" applyFill="1" applyBorder="1" applyAlignment="1"/>
    <xf numFmtId="49" fontId="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22" fontId="9" fillId="0" borderId="0" xfId="0" applyNumberFormat="1" applyFont="1" applyAlignment="1">
      <alignment horizontal="left"/>
    </xf>
    <xf numFmtId="0" fontId="11" fillId="0" borderId="0" xfId="3" applyFont="1" applyFill="1" applyBorder="1" applyAlignment="1">
      <alignment horizontal="left"/>
    </xf>
    <xf numFmtId="43" fontId="12" fillId="0" borderId="0" xfId="0" applyNumberFormat="1" applyFont="1"/>
    <xf numFmtId="164" fontId="4" fillId="0" borderId="0" xfId="0" applyNumberFormat="1" applyFont="1" applyAlignment="1">
      <alignment horizontal="right"/>
    </xf>
    <xf numFmtId="49" fontId="4" fillId="0" borderId="0" xfId="2" applyNumberFormat="1" applyFont="1" applyFill="1" applyBorder="1" applyAlignment="1">
      <alignment horizontal="center"/>
    </xf>
    <xf numFmtId="43" fontId="4" fillId="0" borderId="0" xfId="1" applyFont="1" applyFill="1" applyBorder="1"/>
    <xf numFmtId="44" fontId="4" fillId="0" borderId="0" xfId="2" applyFont="1" applyFill="1" applyBorder="1" applyAlignment="1">
      <alignment horizontal="left"/>
    </xf>
    <xf numFmtId="2" fontId="4" fillId="0" borderId="0" xfId="0" applyNumberFormat="1" applyFont="1" applyAlignment="1">
      <alignment horizontal="right"/>
    </xf>
    <xf numFmtId="49" fontId="2" fillId="0" borderId="0" xfId="2" applyNumberFormat="1" applyFont="1" applyFill="1" applyBorder="1" applyAlignment="1">
      <alignment horizontal="center"/>
    </xf>
    <xf numFmtId="44" fontId="13" fillId="0" borderId="0" xfId="2" applyFont="1" applyFill="1" applyBorder="1" applyAlignment="1">
      <alignment horizontal="left"/>
    </xf>
    <xf numFmtId="44" fontId="2" fillId="0" borderId="0" xfId="2" applyFont="1" applyFill="1" applyBorder="1" applyAlignment="1">
      <alignment horizontal="left"/>
    </xf>
    <xf numFmtId="1" fontId="6" fillId="0" borderId="0" xfId="2" applyNumberFormat="1" applyFont="1" applyFill="1" applyBorder="1" applyAlignment="1">
      <alignment horizontal="left"/>
    </xf>
    <xf numFmtId="43" fontId="3" fillId="4" borderId="1" xfId="1" applyFont="1" applyFill="1" applyBorder="1"/>
    <xf numFmtId="43" fontId="3" fillId="4" borderId="1" xfId="2" applyNumberFormat="1" applyFont="1" applyFill="1" applyBorder="1"/>
    <xf numFmtId="43" fontId="3" fillId="4" borderId="1" xfId="1" applyFont="1" applyFill="1" applyBorder="1" applyAlignment="1">
      <alignment horizontal="right"/>
    </xf>
    <xf numFmtId="0" fontId="6" fillId="6" borderId="1" xfId="2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>
      <alignment horizontal="left"/>
    </xf>
    <xf numFmtId="165" fontId="4" fillId="4" borderId="0" xfId="2" applyNumberFormat="1" applyFont="1" applyFill="1" applyBorder="1" applyAlignment="1">
      <alignment horizontal="left"/>
    </xf>
    <xf numFmtId="166" fontId="3" fillId="0" borderId="1" xfId="1" applyNumberFormat="1" applyFont="1" applyFill="1" applyBorder="1"/>
    <xf numFmtId="44" fontId="2" fillId="2" borderId="1" xfId="2" applyFont="1" applyFill="1" applyBorder="1" applyAlignment="1">
      <alignment horizontal="center" vertical="center" wrapText="1"/>
    </xf>
    <xf numFmtId="44" fontId="6" fillId="5" borderId="1" xfId="2" applyFont="1" applyFill="1" applyBorder="1"/>
    <xf numFmtId="44" fontId="3" fillId="3" borderId="5" xfId="2" applyFont="1" applyFill="1" applyBorder="1"/>
    <xf numFmtId="44" fontId="5" fillId="0" borderId="0" xfId="2" applyFont="1"/>
    <xf numFmtId="44" fontId="6" fillId="0" borderId="0" xfId="2" applyFont="1"/>
    <xf numFmtId="44" fontId="3" fillId="3" borderId="5" xfId="2" applyFont="1" applyFill="1" applyBorder="1" applyAlignment="1"/>
    <xf numFmtId="44" fontId="3" fillId="0" borderId="1" xfId="2" applyFont="1" applyFill="1" applyBorder="1"/>
    <xf numFmtId="44" fontId="8" fillId="0" borderId="0" xfId="2" applyFont="1" applyFill="1" applyBorder="1"/>
    <xf numFmtId="44" fontId="7" fillId="6" borderId="1" xfId="2" applyFont="1" applyFill="1" applyBorder="1"/>
    <xf numFmtId="44" fontId="3" fillId="3" borderId="6" xfId="2" applyFont="1" applyFill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jimenez?subject=Weekly%20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zoomScale="120" zoomScaleNormal="120" workbookViewId="0">
      <pane ySplit="1" topLeftCell="A2" activePane="bottomLeft" state="frozen"/>
      <selection pane="bottomLeft" activeCell="E25" sqref="E25"/>
    </sheetView>
  </sheetViews>
  <sheetFormatPr defaultColWidth="48.625" defaultRowHeight="12.75" x14ac:dyDescent="0.2"/>
  <cols>
    <col min="1" max="1" width="32.375" style="39" customWidth="1"/>
    <col min="2" max="2" width="26.875" style="39" bestFit="1" customWidth="1"/>
    <col min="3" max="3" width="11.125" style="75" bestFit="1" customWidth="1"/>
    <col min="4" max="4" width="10.25" style="76" bestFit="1" customWidth="1"/>
    <col min="5" max="5" width="11.125" style="77" bestFit="1" customWidth="1"/>
    <col min="6" max="6" width="10.75" style="16" bestFit="1" customWidth="1"/>
    <col min="7" max="8" width="11.125" style="33" bestFit="1" customWidth="1"/>
    <col min="9" max="9" width="11.25" style="16" bestFit="1" customWidth="1"/>
    <col min="10" max="10" width="11.25" style="14" bestFit="1" customWidth="1"/>
    <col min="11" max="11" width="48.625" style="15"/>
    <col min="12" max="16384" width="48.625" style="41"/>
  </cols>
  <sheetData>
    <row r="1" spans="1:11" s="7" customFormat="1" ht="41.65" customHeight="1" x14ac:dyDescent="0.2">
      <c r="A1" s="1" t="s">
        <v>34</v>
      </c>
      <c r="B1" s="1" t="s">
        <v>0</v>
      </c>
      <c r="C1" s="2" t="s">
        <v>1</v>
      </c>
      <c r="D1" s="3" t="s">
        <v>33</v>
      </c>
      <c r="E1" s="4" t="s">
        <v>32</v>
      </c>
      <c r="F1" s="92" t="s">
        <v>2</v>
      </c>
      <c r="G1" s="92" t="s">
        <v>39</v>
      </c>
      <c r="H1" s="92" t="s">
        <v>3</v>
      </c>
      <c r="I1" s="92" t="s">
        <v>49</v>
      </c>
      <c r="J1" s="5"/>
      <c r="K1" s="6"/>
    </row>
    <row r="2" spans="1:11" s="16" customFormat="1" x14ac:dyDescent="0.2">
      <c r="A2" s="8" t="s">
        <v>4</v>
      </c>
      <c r="B2" s="9"/>
      <c r="C2" s="85">
        <v>100000</v>
      </c>
      <c r="D2" s="10"/>
      <c r="E2" s="11"/>
      <c r="F2" s="62"/>
      <c r="G2" s="14"/>
      <c r="H2" s="14"/>
      <c r="I2" s="14"/>
      <c r="J2" s="14"/>
      <c r="K2" s="15"/>
    </row>
    <row r="3" spans="1:11" s="16" customFormat="1" x14ac:dyDescent="0.2">
      <c r="A3" s="17" t="s">
        <v>35</v>
      </c>
      <c r="B3" s="18"/>
      <c r="C3" s="13" t="s">
        <v>5</v>
      </c>
      <c r="D3" s="10"/>
      <c r="E3" s="11"/>
      <c r="F3" s="62"/>
      <c r="G3" s="14"/>
      <c r="H3" s="14"/>
      <c r="I3" s="14"/>
      <c r="J3" s="14"/>
      <c r="K3" s="15"/>
    </row>
    <row r="4" spans="1:11" s="25" customFormat="1" x14ac:dyDescent="0.2">
      <c r="A4" s="19"/>
      <c r="B4" s="19"/>
      <c r="C4" s="20"/>
      <c r="D4" s="21"/>
      <c r="E4" s="22"/>
      <c r="G4" s="99"/>
      <c r="H4" s="99"/>
      <c r="I4" s="59"/>
      <c r="J4" s="14"/>
      <c r="K4" s="24"/>
    </row>
    <row r="5" spans="1:11" s="25" customFormat="1" x14ac:dyDescent="0.2">
      <c r="A5" s="19"/>
      <c r="B5" s="26"/>
      <c r="C5" s="20"/>
      <c r="D5" s="21"/>
      <c r="E5" s="22"/>
      <c r="G5" s="99"/>
      <c r="H5" s="99"/>
      <c r="I5" s="59"/>
      <c r="J5" s="14"/>
      <c r="K5" s="24"/>
    </row>
    <row r="6" spans="1:11" s="25" customFormat="1" x14ac:dyDescent="0.2">
      <c r="A6" s="19"/>
      <c r="B6" s="88">
        <v>0</v>
      </c>
      <c r="C6" s="20"/>
      <c r="D6" s="21"/>
      <c r="E6" s="22"/>
      <c r="F6" s="93">
        <v>0</v>
      </c>
      <c r="G6" s="100">
        <f>B6*7</f>
        <v>0</v>
      </c>
      <c r="H6" s="59"/>
      <c r="I6" s="59"/>
      <c r="J6" s="14"/>
      <c r="K6" s="24"/>
    </row>
    <row r="7" spans="1:11" s="33" customFormat="1" x14ac:dyDescent="0.2">
      <c r="A7" s="27" t="s">
        <v>6</v>
      </c>
      <c r="B7" s="28"/>
      <c r="C7" s="29">
        <f>SUM(C2:C5)</f>
        <v>100000</v>
      </c>
      <c r="D7" s="30"/>
      <c r="E7" s="31"/>
      <c r="F7" s="94">
        <f>SUM(F3:F6)</f>
        <v>0</v>
      </c>
      <c r="G7" s="94">
        <f>SUM(G3:G6)</f>
        <v>0</v>
      </c>
      <c r="H7" s="94">
        <f>SUM(H3:H6)</f>
        <v>0</v>
      </c>
      <c r="I7" s="101">
        <f>C7-F7-H7-G7</f>
        <v>100000</v>
      </c>
      <c r="J7" s="14"/>
      <c r="K7" s="32"/>
    </row>
    <row r="8" spans="1:11" s="16" customFormat="1" hidden="1" x14ac:dyDescent="0.2">
      <c r="A8" s="9" t="s">
        <v>7</v>
      </c>
      <c r="B8" s="9"/>
      <c r="C8" s="12">
        <v>0</v>
      </c>
      <c r="D8" s="10"/>
      <c r="E8" s="11"/>
      <c r="F8" s="62">
        <v>0</v>
      </c>
      <c r="G8" s="62">
        <v>0</v>
      </c>
      <c r="H8" s="62">
        <v>0</v>
      </c>
      <c r="I8" s="14"/>
      <c r="J8" s="14"/>
      <c r="K8" s="15"/>
    </row>
    <row r="9" spans="1:11" s="16" customFormat="1" hidden="1" x14ac:dyDescent="0.2">
      <c r="A9" s="34" t="s">
        <v>8</v>
      </c>
      <c r="B9" s="35"/>
      <c r="C9" s="12"/>
      <c r="D9" s="10"/>
      <c r="E9" s="11"/>
      <c r="F9" s="62"/>
      <c r="G9" s="62"/>
      <c r="H9" s="62"/>
      <c r="I9" s="14"/>
      <c r="J9" s="14"/>
      <c r="K9" s="15"/>
    </row>
    <row r="10" spans="1:11" s="16" customFormat="1" hidden="1" x14ac:dyDescent="0.2">
      <c r="A10" s="36"/>
      <c r="B10" s="36"/>
      <c r="C10" s="12"/>
      <c r="D10" s="10"/>
      <c r="E10" s="11"/>
      <c r="F10" s="62"/>
      <c r="G10" s="62"/>
      <c r="H10" s="62"/>
      <c r="I10" s="62"/>
      <c r="J10" s="14"/>
      <c r="K10" s="15"/>
    </row>
    <row r="11" spans="1:11" s="33" customFormat="1" hidden="1" x14ac:dyDescent="0.2">
      <c r="A11" s="35" t="s">
        <v>9</v>
      </c>
      <c r="B11" s="35"/>
      <c r="C11" s="13">
        <f>SUM(C8:C9)</f>
        <v>0</v>
      </c>
      <c r="D11" s="37"/>
      <c r="E11" s="38"/>
      <c r="F11" s="14">
        <f>SUM(F8:F9)</f>
        <v>0</v>
      </c>
      <c r="G11" s="14">
        <f>SUM(G8:G9)</f>
        <v>0</v>
      </c>
      <c r="H11" s="14">
        <f>SUM(H8:H9)</f>
        <v>0</v>
      </c>
      <c r="I11" s="14" t="e">
        <f>#REF!+H11</f>
        <v>#REF!</v>
      </c>
      <c r="J11" s="14"/>
      <c r="K11" s="32"/>
    </row>
    <row r="12" spans="1:11" hidden="1" x14ac:dyDescent="0.2">
      <c r="C12" s="12"/>
      <c r="D12" s="40"/>
      <c r="E12" s="11"/>
      <c r="F12" s="62"/>
      <c r="G12" s="62"/>
      <c r="H12" s="62"/>
      <c r="I12" s="62"/>
    </row>
    <row r="13" spans="1:11" x14ac:dyDescent="0.2">
      <c r="A13" s="42"/>
      <c r="B13" s="42"/>
      <c r="C13" s="43"/>
      <c r="D13" s="44"/>
      <c r="E13" s="38"/>
      <c r="F13" s="14"/>
      <c r="G13" s="14"/>
      <c r="H13" s="14"/>
      <c r="I13" s="14"/>
    </row>
    <row r="14" spans="1:11" x14ac:dyDescent="0.2">
      <c r="A14" s="42"/>
      <c r="B14" s="42"/>
      <c r="C14" s="43"/>
      <c r="D14" s="44"/>
      <c r="E14" s="38"/>
      <c r="F14" s="14"/>
      <c r="G14" s="14"/>
      <c r="H14" s="14"/>
      <c r="I14" s="14"/>
    </row>
    <row r="15" spans="1:11" s="33" customFormat="1" x14ac:dyDescent="0.2">
      <c r="A15" s="8" t="s">
        <v>10</v>
      </c>
      <c r="B15" s="9"/>
      <c r="C15" s="86">
        <v>50000</v>
      </c>
      <c r="D15" s="45"/>
      <c r="E15" s="38"/>
      <c r="F15" s="14"/>
      <c r="G15" s="14"/>
      <c r="H15" s="14"/>
      <c r="I15" s="14"/>
      <c r="J15" s="14"/>
      <c r="K15" s="32"/>
    </row>
    <row r="16" spans="1:11" s="33" customFormat="1" x14ac:dyDescent="0.2">
      <c r="A16" s="46" t="s">
        <v>11</v>
      </c>
      <c r="B16" s="9"/>
      <c r="C16" s="47"/>
      <c r="D16" s="45"/>
      <c r="E16" s="38"/>
      <c r="F16" s="14"/>
      <c r="G16" s="99"/>
      <c r="H16" s="99"/>
      <c r="I16" s="14"/>
      <c r="J16" s="14"/>
      <c r="K16" s="32"/>
    </row>
    <row r="17" spans="1:11" s="33" customFormat="1" x14ac:dyDescent="0.2">
      <c r="A17" s="84"/>
      <c r="B17" s="9"/>
      <c r="C17" s="47"/>
      <c r="D17" s="45"/>
      <c r="E17" s="38"/>
      <c r="F17" s="14"/>
      <c r="G17" s="99"/>
      <c r="H17" s="99"/>
      <c r="I17" s="14"/>
      <c r="J17" s="14"/>
      <c r="K17" s="32"/>
    </row>
    <row r="18" spans="1:11" s="25" customFormat="1" x14ac:dyDescent="0.2">
      <c r="A18" s="19"/>
      <c r="B18" s="19"/>
      <c r="C18" s="23"/>
      <c r="D18" s="21"/>
      <c r="E18" s="22"/>
      <c r="G18" s="59"/>
      <c r="H18" s="59"/>
      <c r="J18" s="14"/>
      <c r="K18" s="24"/>
    </row>
    <row r="19" spans="1:11" s="25" customFormat="1" x14ac:dyDescent="0.2">
      <c r="A19" s="19"/>
      <c r="B19" s="88">
        <v>0</v>
      </c>
      <c r="C19" s="23"/>
      <c r="D19" s="21"/>
      <c r="E19" s="22"/>
      <c r="F19" s="93">
        <v>0</v>
      </c>
      <c r="G19" s="100">
        <f>B19*7</f>
        <v>0</v>
      </c>
      <c r="H19" s="59"/>
      <c r="J19" s="14"/>
      <c r="K19" s="24"/>
    </row>
    <row r="20" spans="1:11" s="33" customFormat="1" x14ac:dyDescent="0.2">
      <c r="A20" s="27" t="s">
        <v>12</v>
      </c>
      <c r="B20" s="28"/>
      <c r="C20" s="29">
        <f>SUM(C15:C18)</f>
        <v>50000</v>
      </c>
      <c r="D20" s="30"/>
      <c r="E20" s="31"/>
      <c r="F20" s="94">
        <f>SUM(F18:F19)</f>
        <v>0</v>
      </c>
      <c r="G20" s="94">
        <f>SUM(G16:G19)</f>
        <v>0</v>
      </c>
      <c r="H20" s="94">
        <f>SUM(H16:H19)</f>
        <v>0</v>
      </c>
      <c r="I20" s="101">
        <f>C20-F20-H20-G20</f>
        <v>50000</v>
      </c>
      <c r="J20" s="14"/>
      <c r="K20" s="32"/>
    </row>
    <row r="21" spans="1:11" s="33" customFormat="1" x14ac:dyDescent="0.2">
      <c r="A21" s="48"/>
      <c r="B21" s="35"/>
      <c r="C21" s="13"/>
      <c r="D21" s="37"/>
      <c r="E21" s="38"/>
      <c r="F21" s="14"/>
      <c r="G21" s="14"/>
      <c r="H21" s="14"/>
      <c r="I21" s="14"/>
      <c r="J21" s="14"/>
      <c r="K21" s="32"/>
    </row>
    <row r="22" spans="1:11" s="16" customFormat="1" x14ac:dyDescent="0.2">
      <c r="A22" s="8" t="s">
        <v>13</v>
      </c>
      <c r="B22" s="9"/>
      <c r="C22" s="85">
        <v>5000</v>
      </c>
      <c r="D22" s="10"/>
      <c r="E22" s="11"/>
      <c r="F22" s="62"/>
      <c r="G22" s="14"/>
      <c r="H22" s="14"/>
      <c r="I22" s="14"/>
      <c r="J22" s="14"/>
      <c r="K22" s="15"/>
    </row>
    <row r="23" spans="1:11" s="16" customFormat="1" x14ac:dyDescent="0.2">
      <c r="A23" s="49" t="s">
        <v>14</v>
      </c>
      <c r="B23" s="35"/>
      <c r="C23" s="13"/>
      <c r="D23" s="10"/>
      <c r="E23" s="11"/>
      <c r="F23" s="62"/>
      <c r="G23" s="14"/>
      <c r="H23" s="14"/>
      <c r="I23" s="14"/>
      <c r="J23" s="14"/>
      <c r="K23" s="15"/>
    </row>
    <row r="24" spans="1:11" s="16" customFormat="1" x14ac:dyDescent="0.2">
      <c r="A24" s="50"/>
      <c r="B24" s="51"/>
      <c r="C24" s="12"/>
      <c r="D24" s="52"/>
      <c r="E24" s="50"/>
      <c r="F24" s="95"/>
      <c r="G24" s="62"/>
      <c r="H24" s="62"/>
      <c r="I24" s="62"/>
      <c r="J24" s="62"/>
      <c r="K24" s="15"/>
    </row>
    <row r="25" spans="1:11" s="16" customFormat="1" x14ac:dyDescent="0.2">
      <c r="A25" s="50"/>
      <c r="B25" s="51"/>
      <c r="C25" s="12"/>
      <c r="D25" s="52"/>
      <c r="E25" s="50"/>
      <c r="F25" s="95"/>
      <c r="G25" s="62"/>
      <c r="H25" s="62"/>
      <c r="I25" s="62"/>
      <c r="J25" s="62"/>
      <c r="K25" s="15"/>
    </row>
    <row r="26" spans="1:11" s="16" customFormat="1" x14ac:dyDescent="0.2">
      <c r="A26" s="50"/>
      <c r="B26" s="51"/>
      <c r="C26" s="12"/>
      <c r="D26" s="52"/>
      <c r="E26" s="50"/>
      <c r="F26" s="95"/>
      <c r="G26" s="62"/>
      <c r="H26" s="62"/>
      <c r="I26" s="62"/>
      <c r="J26" s="62"/>
      <c r="K26" s="15"/>
    </row>
    <row r="27" spans="1:11" s="25" customFormat="1" x14ac:dyDescent="0.2">
      <c r="A27" s="19"/>
      <c r="B27" s="19"/>
      <c r="C27" s="20"/>
      <c r="D27" s="21"/>
      <c r="E27" s="22"/>
      <c r="J27" s="14"/>
      <c r="K27" s="24"/>
    </row>
    <row r="28" spans="1:11" s="33" customFormat="1" x14ac:dyDescent="0.2">
      <c r="A28" s="27" t="s">
        <v>15</v>
      </c>
      <c r="B28" s="28"/>
      <c r="C28" s="29">
        <f>SUM(C22:C27)</f>
        <v>5000</v>
      </c>
      <c r="D28" s="30"/>
      <c r="E28" s="31"/>
      <c r="F28" s="94">
        <f>SUM(F23:F27)</f>
        <v>0</v>
      </c>
      <c r="G28" s="94">
        <f>SUM(G23:G27)</f>
        <v>0</v>
      </c>
      <c r="H28" s="94">
        <f>SUM(H23:H27)</f>
        <v>0</v>
      </c>
      <c r="I28" s="101">
        <f>C28-F28-H28-G28</f>
        <v>5000</v>
      </c>
      <c r="J28" s="14"/>
      <c r="K28" s="32"/>
    </row>
    <row r="29" spans="1:11" x14ac:dyDescent="0.2">
      <c r="A29" s="42"/>
      <c r="B29" s="42"/>
      <c r="C29" s="53"/>
      <c r="D29" s="44"/>
      <c r="E29" s="38"/>
      <c r="F29" s="14"/>
      <c r="G29" s="14"/>
      <c r="H29" s="14"/>
      <c r="I29" s="14"/>
    </row>
    <row r="30" spans="1:11" x14ac:dyDescent="0.2">
      <c r="A30" s="8" t="s">
        <v>16</v>
      </c>
      <c r="B30" s="42"/>
      <c r="C30" s="87">
        <v>5000</v>
      </c>
      <c r="D30" s="44"/>
      <c r="E30" s="38"/>
      <c r="F30" s="14"/>
      <c r="G30" s="14"/>
      <c r="H30" s="14"/>
      <c r="I30" s="14"/>
    </row>
    <row r="31" spans="1:11" ht="12.75" customHeight="1" x14ac:dyDescent="0.2">
      <c r="A31" s="49" t="s">
        <v>17</v>
      </c>
      <c r="B31" s="42"/>
      <c r="C31" s="53" t="s">
        <v>5</v>
      </c>
      <c r="D31" s="44"/>
      <c r="E31" s="38"/>
      <c r="F31" s="14"/>
      <c r="G31" s="14"/>
      <c r="H31" s="14"/>
      <c r="I31" s="14"/>
    </row>
    <row r="33" spans="1:11" s="50" customFormat="1" x14ac:dyDescent="0.2">
      <c r="A33" s="51"/>
      <c r="B33" s="51"/>
      <c r="C33" s="54"/>
      <c r="D33" s="40"/>
      <c r="E33" s="11"/>
      <c r="F33" s="62"/>
      <c r="G33" s="62"/>
      <c r="H33" s="62"/>
      <c r="I33" s="62"/>
      <c r="J33" s="14"/>
      <c r="K33" s="55"/>
    </row>
    <row r="34" spans="1:11" s="50" customFormat="1" x14ac:dyDescent="0.2">
      <c r="A34" s="56"/>
      <c r="B34" s="56"/>
      <c r="C34" s="57"/>
      <c r="D34" s="58"/>
      <c r="E34" s="22"/>
      <c r="F34" s="25"/>
      <c r="G34" s="25"/>
      <c r="H34" s="25"/>
      <c r="I34" s="62"/>
      <c r="J34" s="14"/>
      <c r="K34" s="55"/>
    </row>
    <row r="35" spans="1:11" s="60" customFormat="1" x14ac:dyDescent="0.2">
      <c r="A35" s="56"/>
      <c r="B35" s="56"/>
      <c r="C35" s="57"/>
      <c r="D35" s="58"/>
      <c r="E35" s="22"/>
      <c r="F35" s="25"/>
      <c r="G35" s="25"/>
      <c r="H35" s="25"/>
      <c r="I35" s="25"/>
      <c r="J35" s="59"/>
      <c r="K35" s="24"/>
    </row>
    <row r="36" spans="1:11" x14ac:dyDescent="0.2">
      <c r="A36" s="27" t="s">
        <v>18</v>
      </c>
      <c r="B36" s="28"/>
      <c r="C36" s="29">
        <f>SUM(C30:C35)</f>
        <v>5000</v>
      </c>
      <c r="D36" s="30"/>
      <c r="E36" s="31"/>
      <c r="F36" s="94">
        <f>SUM(F30:F35)</f>
        <v>0</v>
      </c>
      <c r="G36" s="94">
        <f>SUM(G30:G35)</f>
        <v>0</v>
      </c>
      <c r="H36" s="94">
        <f>SUM(H30:H35)</f>
        <v>0</v>
      </c>
      <c r="I36" s="101">
        <f>C36-F36-H36-G36</f>
        <v>5000</v>
      </c>
    </row>
    <row r="37" spans="1:11" x14ac:dyDescent="0.2">
      <c r="A37" s="48"/>
      <c r="B37" s="35"/>
      <c r="C37" s="61"/>
      <c r="D37" s="37"/>
      <c r="E37" s="38"/>
      <c r="F37" s="14"/>
      <c r="G37" s="14"/>
      <c r="H37" s="14"/>
      <c r="I37" s="14"/>
    </row>
    <row r="38" spans="1:11" x14ac:dyDescent="0.2">
      <c r="A38" s="8" t="s">
        <v>19</v>
      </c>
      <c r="B38" s="42"/>
      <c r="C38" s="87">
        <v>20308</v>
      </c>
      <c r="D38" s="44"/>
      <c r="E38" s="38"/>
      <c r="F38" s="14"/>
      <c r="G38" s="14"/>
      <c r="H38" s="14"/>
      <c r="I38" s="14"/>
    </row>
    <row r="39" spans="1:11" x14ac:dyDescent="0.2">
      <c r="A39" s="49" t="s">
        <v>20</v>
      </c>
      <c r="B39" s="42"/>
      <c r="C39" s="53"/>
      <c r="D39" s="44"/>
      <c r="E39" s="38"/>
      <c r="F39" s="14"/>
      <c r="G39" s="14"/>
      <c r="H39" s="14"/>
      <c r="I39" s="14"/>
    </row>
    <row r="40" spans="1:11" x14ac:dyDescent="0.2">
      <c r="A40" s="36"/>
      <c r="C40" s="54"/>
      <c r="D40" s="40"/>
      <c r="E40" s="11"/>
      <c r="F40" s="62"/>
      <c r="G40" s="62"/>
      <c r="H40" s="62"/>
      <c r="I40" s="62"/>
      <c r="J40" s="62"/>
    </row>
    <row r="41" spans="1:11" s="60" customFormat="1" x14ac:dyDescent="0.2">
      <c r="A41" s="56"/>
      <c r="B41" s="56"/>
      <c r="C41" s="57"/>
      <c r="D41" s="58"/>
      <c r="E41" s="22"/>
      <c r="F41" s="25"/>
      <c r="G41" s="25"/>
      <c r="H41" s="25"/>
      <c r="I41" s="25"/>
      <c r="J41" s="14"/>
      <c r="K41" s="24"/>
    </row>
    <row r="42" spans="1:11" s="60" customFormat="1" x14ac:dyDescent="0.2">
      <c r="A42" s="56"/>
      <c r="B42" s="56"/>
      <c r="C42" s="57"/>
      <c r="D42" s="58"/>
      <c r="E42" s="22"/>
      <c r="F42" s="25"/>
      <c r="G42" s="25"/>
      <c r="H42" s="25"/>
      <c r="I42" s="25"/>
      <c r="J42" s="14"/>
      <c r="K42" s="24"/>
    </row>
    <row r="43" spans="1:11" s="60" customFormat="1" x14ac:dyDescent="0.2">
      <c r="A43" s="56"/>
      <c r="B43" s="56"/>
      <c r="C43" s="57"/>
      <c r="D43" s="58"/>
      <c r="E43" s="22"/>
      <c r="F43" s="25"/>
      <c r="G43" s="25"/>
      <c r="H43" s="25"/>
      <c r="I43" s="25"/>
      <c r="J43" s="25"/>
      <c r="K43" s="24"/>
    </row>
    <row r="44" spans="1:11" x14ac:dyDescent="0.2">
      <c r="A44" s="27" t="s">
        <v>38</v>
      </c>
      <c r="B44" s="28"/>
      <c r="C44" s="29">
        <f>SUM(C38:C43)</f>
        <v>20308</v>
      </c>
      <c r="D44" s="30"/>
      <c r="E44" s="31"/>
      <c r="F44" s="94">
        <f>SUM(F39:F43)</f>
        <v>0</v>
      </c>
      <c r="G44" s="94">
        <f>SUM(G41:G43)</f>
        <v>0</v>
      </c>
      <c r="H44" s="94">
        <f>SUM(H41:H43)</f>
        <v>0</v>
      </c>
      <c r="I44" s="101">
        <f>C44-F44-H44-G44</f>
        <v>20308</v>
      </c>
    </row>
    <row r="45" spans="1:11" ht="14.65" customHeight="1" x14ac:dyDescent="0.2">
      <c r="A45" s="42"/>
      <c r="B45" s="42"/>
      <c r="C45" s="53"/>
      <c r="D45" s="44"/>
      <c r="E45" s="38"/>
      <c r="F45" s="14"/>
      <c r="G45" s="14"/>
      <c r="H45" s="14"/>
      <c r="I45" s="14"/>
    </row>
    <row r="46" spans="1:11" x14ac:dyDescent="0.2">
      <c r="A46" s="8" t="s">
        <v>21</v>
      </c>
      <c r="B46" s="9"/>
      <c r="C46" s="85">
        <v>5000</v>
      </c>
      <c r="D46" s="10"/>
      <c r="E46" s="11"/>
      <c r="F46" s="62"/>
      <c r="G46" s="14"/>
      <c r="H46" s="14"/>
      <c r="I46" s="14"/>
    </row>
    <row r="47" spans="1:11" x14ac:dyDescent="0.2">
      <c r="A47" s="63" t="s">
        <v>22</v>
      </c>
      <c r="B47" s="9"/>
      <c r="C47" s="12" t="s">
        <v>5</v>
      </c>
      <c r="D47" s="10"/>
      <c r="E47" s="11"/>
      <c r="F47" s="62"/>
      <c r="G47" s="14"/>
      <c r="H47" s="14"/>
      <c r="I47" s="14"/>
    </row>
    <row r="48" spans="1:11" x14ac:dyDescent="0.2">
      <c r="A48" s="9"/>
      <c r="B48" s="9"/>
      <c r="C48" s="12"/>
      <c r="D48" s="10"/>
      <c r="E48" s="11"/>
      <c r="F48" s="62"/>
      <c r="G48" s="14"/>
      <c r="H48" s="14"/>
      <c r="I48" s="14"/>
    </row>
    <row r="49" spans="1:11" x14ac:dyDescent="0.2">
      <c r="A49" s="64"/>
      <c r="B49" s="9"/>
      <c r="C49" s="12"/>
      <c r="D49" s="10"/>
      <c r="E49" s="11"/>
      <c r="F49" s="62"/>
      <c r="G49" s="14"/>
      <c r="H49" s="14"/>
      <c r="I49" s="14"/>
    </row>
    <row r="50" spans="1:11" s="60" customFormat="1" x14ac:dyDescent="0.2">
      <c r="D50" s="65"/>
      <c r="F50" s="96"/>
      <c r="G50" s="25"/>
      <c r="H50" s="25"/>
      <c r="I50" s="25"/>
      <c r="J50" s="14"/>
      <c r="K50" s="24"/>
    </row>
    <row r="51" spans="1:11" s="60" customFormat="1" x14ac:dyDescent="0.2">
      <c r="D51" s="66"/>
      <c r="E51" s="67"/>
      <c r="F51" s="96"/>
      <c r="G51" s="25"/>
      <c r="H51" s="25"/>
      <c r="I51" s="25"/>
      <c r="J51" s="14"/>
      <c r="K51" s="24"/>
    </row>
    <row r="52" spans="1:11" x14ac:dyDescent="0.2">
      <c r="A52" s="27" t="s">
        <v>37</v>
      </c>
      <c r="B52" s="28"/>
      <c r="C52" s="29">
        <f>SUM(C46:C49)</f>
        <v>5000</v>
      </c>
      <c r="D52" s="68"/>
      <c r="E52" s="69"/>
      <c r="F52" s="94">
        <f>SUM(F47:F51)</f>
        <v>0</v>
      </c>
      <c r="G52" s="94">
        <f>SUM(G49:G51)</f>
        <v>0</v>
      </c>
      <c r="H52" s="94">
        <f>SUM(H49:H51)</f>
        <v>0</v>
      </c>
      <c r="I52" s="101">
        <f>C52-F52-H52-G52</f>
        <v>5000</v>
      </c>
    </row>
    <row r="53" spans="1:11" x14ac:dyDescent="0.2">
      <c r="A53" s="48"/>
      <c r="B53" s="35"/>
      <c r="C53" s="61"/>
      <c r="D53" s="10"/>
      <c r="E53" s="11"/>
      <c r="F53" s="14"/>
      <c r="G53" s="14"/>
      <c r="H53" s="14"/>
      <c r="I53" s="14"/>
    </row>
    <row r="54" spans="1:11" x14ac:dyDescent="0.2">
      <c r="A54" s="8" t="s">
        <v>24</v>
      </c>
      <c r="B54" s="9"/>
      <c r="C54" s="85">
        <v>5000</v>
      </c>
      <c r="D54" s="10"/>
      <c r="E54" s="11"/>
      <c r="F54" s="62"/>
      <c r="G54" s="14"/>
      <c r="H54" s="14"/>
      <c r="I54" s="14"/>
    </row>
    <row r="55" spans="1:11" x14ac:dyDescent="0.2">
      <c r="A55" s="63" t="s">
        <v>25</v>
      </c>
      <c r="B55" s="9"/>
      <c r="C55" s="12" t="s">
        <v>5</v>
      </c>
      <c r="D55" s="10"/>
      <c r="E55" s="11"/>
      <c r="F55" s="62"/>
      <c r="G55" s="14"/>
      <c r="H55" s="14"/>
      <c r="I55" s="14"/>
    </row>
    <row r="56" spans="1:11" x14ac:dyDescent="0.2">
      <c r="A56" s="50"/>
      <c r="B56" s="50"/>
      <c r="C56" s="50"/>
      <c r="D56" s="52"/>
      <c r="E56" s="50"/>
      <c r="F56" s="95"/>
      <c r="G56" s="14"/>
      <c r="H56" s="14"/>
      <c r="I56" s="14"/>
    </row>
    <row r="57" spans="1:11" x14ac:dyDescent="0.2">
      <c r="A57" s="50"/>
      <c r="B57" s="50"/>
      <c r="C57" s="50"/>
      <c r="D57" s="52"/>
      <c r="E57" s="50"/>
      <c r="F57" s="95"/>
      <c r="G57" s="14"/>
      <c r="H57" s="14"/>
      <c r="I57" s="14"/>
    </row>
    <row r="58" spans="1:11" s="60" customFormat="1" x14ac:dyDescent="0.2">
      <c r="D58" s="65"/>
      <c r="F58" s="96"/>
      <c r="G58" s="59"/>
      <c r="H58" s="59"/>
      <c r="I58" s="59"/>
      <c r="J58" s="14"/>
      <c r="K58" s="24"/>
    </row>
    <row r="59" spans="1:11" s="60" customFormat="1" x14ac:dyDescent="0.2">
      <c r="D59" s="66"/>
      <c r="E59" s="67"/>
      <c r="F59" s="96"/>
      <c r="G59" s="59"/>
      <c r="H59" s="59"/>
      <c r="I59" s="59"/>
      <c r="J59" s="14"/>
      <c r="K59" s="24"/>
    </row>
    <row r="60" spans="1:11" x14ac:dyDescent="0.2">
      <c r="A60" s="27" t="s">
        <v>23</v>
      </c>
      <c r="B60" s="28"/>
      <c r="C60" s="29">
        <f>SUM(C54:C58)</f>
        <v>5000</v>
      </c>
      <c r="D60" s="68"/>
      <c r="E60" s="69"/>
      <c r="F60" s="94">
        <f>SUM(F56:F59)</f>
        <v>0</v>
      </c>
      <c r="G60" s="94">
        <f>SUM(G56:G59)</f>
        <v>0</v>
      </c>
      <c r="H60" s="94">
        <f>SUM(H56:H59)</f>
        <v>0</v>
      </c>
      <c r="I60" s="101">
        <f>C60-F60-H60-G60</f>
        <v>5000</v>
      </c>
    </row>
    <row r="61" spans="1:11" x14ac:dyDescent="0.2">
      <c r="A61" s="48"/>
      <c r="B61" s="35"/>
      <c r="C61" s="61"/>
      <c r="D61" s="10"/>
      <c r="E61" s="11"/>
      <c r="F61" s="14"/>
      <c r="G61" s="14"/>
      <c r="H61" s="14"/>
      <c r="I61" s="14"/>
    </row>
    <row r="62" spans="1:11" x14ac:dyDescent="0.2">
      <c r="A62" s="8" t="s">
        <v>26</v>
      </c>
      <c r="B62" s="9"/>
      <c r="C62" s="85">
        <v>2000</v>
      </c>
      <c r="D62" s="10"/>
      <c r="E62" s="11"/>
      <c r="F62" s="62"/>
      <c r="G62" s="14"/>
      <c r="H62" s="14"/>
      <c r="I62" s="14"/>
    </row>
    <row r="63" spans="1:11" x14ac:dyDescent="0.2">
      <c r="A63" s="63" t="s">
        <v>27</v>
      </c>
      <c r="B63" s="9"/>
      <c r="C63" s="12" t="s">
        <v>5</v>
      </c>
      <c r="D63" s="10"/>
      <c r="E63" s="11"/>
      <c r="F63" s="62"/>
      <c r="G63" s="14"/>
      <c r="H63" s="14"/>
      <c r="I63" s="14"/>
    </row>
    <row r="64" spans="1:11" x14ac:dyDescent="0.2">
      <c r="A64" s="50"/>
      <c r="B64" s="50"/>
      <c r="C64" s="50"/>
      <c r="D64" s="52"/>
      <c r="E64" s="50"/>
      <c r="F64" s="95"/>
      <c r="G64" s="14"/>
      <c r="H64" s="14"/>
      <c r="I64" s="14"/>
    </row>
    <row r="65" spans="1:11" s="60" customFormat="1" x14ac:dyDescent="0.2">
      <c r="D65" s="65"/>
      <c r="F65" s="96"/>
      <c r="G65" s="59"/>
      <c r="H65" s="59"/>
      <c r="I65" s="59"/>
      <c r="J65" s="14"/>
      <c r="K65" s="24"/>
    </row>
    <row r="66" spans="1:11" s="60" customFormat="1" x14ac:dyDescent="0.2">
      <c r="D66" s="66"/>
      <c r="E66" s="67"/>
      <c r="F66" s="96"/>
      <c r="G66" s="59"/>
      <c r="H66" s="59"/>
      <c r="I66" s="59"/>
      <c r="J66" s="14"/>
      <c r="K66" s="24"/>
    </row>
    <row r="67" spans="1:11" x14ac:dyDescent="0.2">
      <c r="A67" s="27" t="s">
        <v>36</v>
      </c>
      <c r="B67" s="28"/>
      <c r="C67" s="29">
        <f>SUM(C62:C65)</f>
        <v>2000</v>
      </c>
      <c r="D67" s="68"/>
      <c r="E67" s="69"/>
      <c r="F67" s="94">
        <f>SUM(F64:F66)</f>
        <v>0</v>
      </c>
      <c r="G67" s="94">
        <f>SUM(G64:G66)</f>
        <v>0</v>
      </c>
      <c r="H67" s="94">
        <f>SUM(H64:H66)</f>
        <v>0</v>
      </c>
      <c r="I67" s="101">
        <f>C67-F67-H67-G67</f>
        <v>2000</v>
      </c>
    </row>
    <row r="69" spans="1:11" s="16" customFormat="1" x14ac:dyDescent="0.2">
      <c r="A69" s="35"/>
      <c r="B69" s="35"/>
      <c r="C69" s="13"/>
      <c r="D69" s="10"/>
      <c r="E69" s="11"/>
      <c r="F69" s="62"/>
      <c r="G69" s="14"/>
      <c r="H69" s="14"/>
      <c r="I69" s="14"/>
      <c r="J69" s="14"/>
      <c r="K69" s="15"/>
    </row>
    <row r="70" spans="1:11" s="16" customFormat="1" x14ac:dyDescent="0.2">
      <c r="A70" s="27" t="s">
        <v>28</v>
      </c>
      <c r="B70" s="28"/>
      <c r="C70" s="70">
        <f>C52+C44+C36+C28+C20+C7+C60+C67</f>
        <v>192308</v>
      </c>
      <c r="D70" s="30"/>
      <c r="E70" s="31"/>
      <c r="F70" s="97">
        <f>F52+F44+F36+F28+F20+F7+F60+F67</f>
        <v>0</v>
      </c>
      <c r="G70" s="97">
        <f>G52+G44+G36+G28+G20+G7+G60+G67</f>
        <v>0</v>
      </c>
      <c r="H70" s="97">
        <f>H52+H44+H36+H28+H20+H7+H60+H67</f>
        <v>0</v>
      </c>
      <c r="I70" s="101">
        <f>C71-F70-G70-H70</f>
        <v>192307.69230769231</v>
      </c>
      <c r="J70" s="14"/>
      <c r="K70" s="15"/>
    </row>
    <row r="71" spans="1:11" s="16" customFormat="1" x14ac:dyDescent="0.2">
      <c r="B71" s="16" t="s">
        <v>40</v>
      </c>
      <c r="C71" s="91">
        <f>B78</f>
        <v>192307.69230769231</v>
      </c>
      <c r="D71" s="37">
        <v>45449</v>
      </c>
      <c r="E71" s="71" t="s">
        <v>29</v>
      </c>
      <c r="F71" s="98">
        <v>0</v>
      </c>
      <c r="G71" s="14"/>
      <c r="H71" s="14"/>
      <c r="I71" s="14"/>
      <c r="J71" s="14"/>
      <c r="K71" s="15"/>
    </row>
    <row r="72" spans="1:11" s="16" customFormat="1" x14ac:dyDescent="0.2">
      <c r="A72" s="72" t="s">
        <v>5</v>
      </c>
      <c r="B72" s="73" t="s">
        <v>44</v>
      </c>
      <c r="C72" s="91">
        <f>C70-C71</f>
        <v>0.30769230768783018</v>
      </c>
      <c r="D72" s="37"/>
      <c r="E72" s="38" t="s">
        <v>30</v>
      </c>
      <c r="F72" s="98">
        <f>F70-F71</f>
        <v>0</v>
      </c>
      <c r="G72" s="14"/>
      <c r="H72" s="14"/>
      <c r="I72" s="14"/>
      <c r="J72" s="14"/>
      <c r="K72" s="15"/>
    </row>
    <row r="73" spans="1:11" ht="13.5" x14ac:dyDescent="0.25">
      <c r="A73" s="74" t="str">
        <f ca="1">CELL("filename")</f>
        <v>\\STA-FS1\Common\Economic &amp; Workforce Development\Sara Holmes\[Budget Tracking Spreadsheet.xlsx]Template</v>
      </c>
      <c r="B73" s="35"/>
    </row>
    <row r="74" spans="1:11" x14ac:dyDescent="0.2">
      <c r="A74" s="41"/>
      <c r="B74" s="41"/>
    </row>
    <row r="76" spans="1:11" x14ac:dyDescent="0.2">
      <c r="A76" s="39" t="s">
        <v>41</v>
      </c>
      <c r="B76" s="79">
        <v>200000</v>
      </c>
      <c r="C76" s="75" t="s">
        <v>5</v>
      </c>
      <c r="D76" s="80" t="s">
        <v>5</v>
      </c>
      <c r="E76" s="81"/>
      <c r="F76" s="33"/>
    </row>
    <row r="77" spans="1:11" x14ac:dyDescent="0.2">
      <c r="A77" s="39" t="s">
        <v>43</v>
      </c>
      <c r="B77" s="89">
        <f>B76-B78</f>
        <v>7692.3076923076878</v>
      </c>
      <c r="D77" s="80"/>
      <c r="E77" s="81"/>
      <c r="F77" s="33"/>
    </row>
    <row r="78" spans="1:11" x14ac:dyDescent="0.2">
      <c r="A78" s="39" t="s">
        <v>42</v>
      </c>
      <c r="B78" s="89">
        <f>B76/1.04</f>
        <v>192307.69230769231</v>
      </c>
      <c r="D78" s="80"/>
      <c r="E78" s="81"/>
      <c r="F78" s="33"/>
    </row>
    <row r="79" spans="1:11" x14ac:dyDescent="0.2">
      <c r="A79" s="39" t="s">
        <v>45</v>
      </c>
      <c r="B79" s="89">
        <v>0</v>
      </c>
      <c r="D79" s="80"/>
      <c r="E79" s="81"/>
      <c r="F79" s="33"/>
    </row>
    <row r="80" spans="1:11" x14ac:dyDescent="0.2">
      <c r="A80" s="42" t="s">
        <v>46</v>
      </c>
      <c r="B80" s="90">
        <f>B78-B79</f>
        <v>192307.69230769231</v>
      </c>
      <c r="D80" s="80"/>
      <c r="E80" s="81"/>
      <c r="F80" s="33"/>
    </row>
    <row r="81" spans="1:11" x14ac:dyDescent="0.2">
      <c r="A81" s="39" t="s">
        <v>47</v>
      </c>
      <c r="B81" s="79">
        <f>F70</f>
        <v>0</v>
      </c>
      <c r="E81" s="81"/>
    </row>
    <row r="82" spans="1:11" s="78" customFormat="1" ht="15" x14ac:dyDescent="0.35">
      <c r="A82" s="39" t="s">
        <v>48</v>
      </c>
      <c r="B82" s="82">
        <f>G70+H70</f>
        <v>0</v>
      </c>
      <c r="C82" s="75"/>
      <c r="D82" s="76"/>
      <c r="E82" s="81"/>
      <c r="F82" s="16"/>
      <c r="G82" s="33"/>
      <c r="H82" s="33"/>
      <c r="I82" s="16"/>
      <c r="J82" s="14"/>
      <c r="K82" s="15"/>
    </row>
    <row r="83" spans="1:11" s="78" customFormat="1" x14ac:dyDescent="0.2">
      <c r="A83" s="42" t="s">
        <v>31</v>
      </c>
      <c r="B83" s="83">
        <f>B80-B81-B82</f>
        <v>192307.69230769231</v>
      </c>
      <c r="C83" s="75"/>
      <c r="D83" s="76"/>
      <c r="E83" s="77"/>
      <c r="F83" s="16"/>
      <c r="G83" s="33"/>
      <c r="H83" s="33"/>
      <c r="I83" s="16"/>
      <c r="J83" s="14"/>
      <c r="K83" s="15"/>
    </row>
  </sheetData>
  <hyperlinks>
    <hyperlink ref="A73" r:id="rId1" display="mailto:ejimenez?subject=Weekly%20Report" xr:uid="{00000000-0004-0000-0000-000000000000}"/>
  </hyperlinks>
  <printOptions gridLines="1"/>
  <pageMargins left="0.25" right="0.25" top="0.75" bottom="0.75" header="0.3" footer="0.3"/>
  <pageSetup scale="9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Shasta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Holmes, Sara</dc:creator>
  <cp:lastModifiedBy>Holmes, Sara</cp:lastModifiedBy>
  <cp:lastPrinted>2024-06-06T16:22:06Z</cp:lastPrinted>
  <dcterms:created xsi:type="dcterms:W3CDTF">2022-12-14T18:32:48Z</dcterms:created>
  <dcterms:modified xsi:type="dcterms:W3CDTF">2024-06-06T16:52:31Z</dcterms:modified>
</cp:coreProperties>
</file>